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er/Documents/UMRA/Annual Update 2022/TK/"/>
    </mc:Choice>
  </mc:AlternateContent>
  <xr:revisionPtr revIDLastSave="0" documentId="8_{4ACDF63F-9481-3A45-A615-9C012BAF1C9D}" xr6:coauthVersionLast="47" xr6:coauthVersionMax="47" xr10:uidLastSave="{00000000-0000-0000-0000-000000000000}"/>
  <bookViews>
    <workbookView xWindow="140" yWindow="560" windowWidth="27200" windowHeight="19080" activeTab="1" xr2:uid="{019BA333-4942-7F48-AEA8-AA2D9282B24E}"/>
  </bookViews>
  <sheets>
    <sheet name="owners" sheetId="1" r:id="rId1"/>
    <sheet name="Web doc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3" l="1"/>
  <c r="C35" i="3"/>
  <c r="C24" i="3"/>
  <c r="C8" i="3"/>
  <c r="C2" i="3"/>
  <c r="A32" i="1"/>
  <c r="A34" i="1"/>
  <c r="A47" i="1"/>
  <c r="A46" i="1"/>
  <c r="A45" i="1"/>
  <c r="A44" i="1"/>
  <c r="A42" i="1"/>
  <c r="A41" i="1"/>
  <c r="A40" i="1"/>
  <c r="A39" i="1"/>
  <c r="A33" i="1"/>
  <c r="A31" i="1"/>
  <c r="A30" i="1"/>
  <c r="A29" i="1"/>
  <c r="A28" i="1"/>
  <c r="A27" i="1"/>
  <c r="A25" i="1"/>
  <c r="A24" i="1"/>
  <c r="A23" i="1"/>
  <c r="A22" i="1"/>
  <c r="A12" i="1"/>
  <c r="A11" i="1"/>
  <c r="A10" i="1"/>
  <c r="A13" i="1"/>
</calcChain>
</file>

<file path=xl/sharedStrings.xml><?xml version="1.0" encoding="utf-8"?>
<sst xmlns="http://schemas.openxmlformats.org/spreadsheetml/2006/main" count="217" uniqueCount="147">
  <si>
    <t>Virgil Larson</t>
  </si>
  <si>
    <t>John Bantle</t>
  </si>
  <si>
    <t>Ron Matross</t>
  </si>
  <si>
    <t>x</t>
  </si>
  <si>
    <t>Pat Tollefson</t>
  </si>
  <si>
    <t>Dorothy Mardan, Margaret Catambay</t>
  </si>
  <si>
    <t>Craig Swan</t>
  </si>
  <si>
    <t>Andy Whitman</t>
  </si>
  <si>
    <t>Document</t>
  </si>
  <si>
    <t>Historian  collects at meetings</t>
  </si>
  <si>
    <t>Document Owner</t>
  </si>
  <si>
    <t>Outgoing &amp; incoming Presidents</t>
  </si>
  <si>
    <t>Membership directory</t>
  </si>
  <si>
    <t>Survey Results/Summaries</t>
  </si>
  <si>
    <t>The below are all pages on the web</t>
  </si>
  <si>
    <t>Kris Mortensen</t>
  </si>
  <si>
    <t>Craig Swan and Lynn Anderson</t>
  </si>
  <si>
    <t>Lynn Anderson</t>
  </si>
  <si>
    <t>Treasurer, Greg H</t>
  </si>
  <si>
    <t>Ron Matross, others??</t>
  </si>
  <si>
    <t>Webmaster, Cathy Lee Gierke</t>
  </si>
  <si>
    <t>Membership, John A</t>
  </si>
  <si>
    <t>Membership, Bev Moe</t>
  </si>
  <si>
    <t>Kathleen O'brien</t>
  </si>
  <si>
    <t>(Jerry Rinehart?)</t>
  </si>
  <si>
    <t xml:space="preserve">Memorandum of Understanding </t>
  </si>
  <si>
    <t>Operating Manual</t>
  </si>
  <si>
    <t>Personnel</t>
  </si>
  <si>
    <t>Organization Chart</t>
  </si>
  <si>
    <r>
      <t xml:space="preserve">If your name or position is listed below, click on the link and </t>
    </r>
    <r>
      <rPr>
        <b/>
        <sz val="14"/>
        <color theme="1"/>
        <rFont val="Calibri"/>
        <family val="2"/>
        <scheme val="minor"/>
      </rPr>
      <t>download the original document</t>
    </r>
    <r>
      <rPr>
        <sz val="14"/>
        <color theme="1"/>
        <rFont val="Calibri"/>
        <family val="2"/>
        <scheme val="minor"/>
      </rPr>
      <t xml:space="preserve">, or </t>
    </r>
    <r>
      <rPr>
        <b/>
        <sz val="14"/>
        <color theme="1"/>
        <rFont val="Calibri"/>
        <family val="2"/>
        <scheme val="minor"/>
      </rPr>
      <t>copy the webpage text</t>
    </r>
    <r>
      <rPr>
        <sz val="14"/>
        <color theme="1"/>
        <rFont val="Calibri"/>
        <family val="2"/>
        <scheme val="minor"/>
      </rPr>
      <t>, update and email to me.</t>
    </r>
  </si>
  <si>
    <t>Incoming pres, Webmaster</t>
  </si>
  <si>
    <t>Click on the link below to download the latest document to be updated</t>
  </si>
  <si>
    <t>Click on the link beside your document to find the page, and copy the content into a Word document.  Update it there to reflect our current circumstances, then send me the Word doc.</t>
  </si>
  <si>
    <t>Membership -- database, Virgil L (not sure when we do this next?)</t>
  </si>
  <si>
    <t>Kris Bettin</t>
  </si>
  <si>
    <t>web page owner (current chair)</t>
  </si>
  <si>
    <t>Jerry Rinehart</t>
  </si>
  <si>
    <t>Bylaws</t>
  </si>
  <si>
    <t>Received</t>
  </si>
  <si>
    <t>Uploaded</t>
  </si>
  <si>
    <t>Secretary</t>
  </si>
  <si>
    <t>Treasurer's final financial report, 2020-21</t>
  </si>
  <si>
    <t>org chart</t>
  </si>
  <si>
    <t>asked Jan to review for accuracy</t>
  </si>
  <si>
    <t>Interest Group application form</t>
  </si>
  <si>
    <t>https://umra.umn.edu/newgroup</t>
  </si>
  <si>
    <t>Change program chair name/email</t>
  </si>
  <si>
    <t>Julie Sweitzer</t>
  </si>
  <si>
    <t>Incoming President, Ron Matross</t>
  </si>
  <si>
    <t>Outgoing President, Jan Morlock</t>
  </si>
  <si>
    <t>Done</t>
  </si>
  <si>
    <t>Will Craig (in odd years)</t>
  </si>
  <si>
    <t>Outgoing president, Jan Morlock</t>
  </si>
  <si>
    <t>Gerald Rinehart, Cathy</t>
  </si>
  <si>
    <t>Diane Young</t>
  </si>
  <si>
    <t>Events--&gt;Monthly Programs--&gt;Forum Reservations</t>
  </si>
  <si>
    <t>Bev Moe</t>
  </si>
  <si>
    <t>Events--&gt;Social</t>
  </si>
  <si>
    <t>Events--&gt;Travel</t>
  </si>
  <si>
    <t>Cherie</t>
  </si>
  <si>
    <t>Done/Jerry</t>
  </si>
  <si>
    <t>Done/pdf</t>
  </si>
  <si>
    <t>done</t>
  </si>
  <si>
    <t>NA</t>
  </si>
  <si>
    <t>?</t>
  </si>
  <si>
    <t>Program Chair, Ron M or Eric H</t>
  </si>
  <si>
    <t>Workshop chair, Ron M or Eric H</t>
  </si>
  <si>
    <t>Incoming President, Ron M or Eric H</t>
  </si>
  <si>
    <t>tbd</t>
  </si>
  <si>
    <t>JOIN</t>
  </si>
  <si>
    <t>Reservations</t>
  </si>
  <si>
    <t>Host Team</t>
  </si>
  <si>
    <t>Member Benefits--&gt;luncheon</t>
  </si>
  <si>
    <t>Host committee</t>
  </si>
  <si>
    <t>Done??  No</t>
  </si>
  <si>
    <t>Membership Directory  (even years)</t>
  </si>
  <si>
    <r>
      <t xml:space="preserve">If your name is listed, please submit an annual report and toolkit for your 2021-2022 position.  You can find existing toolkits at the links below.  Find more information about annual reports, or toolkits here:  https://umra.umn.edu/document-archives/archive-officers                                    </t>
    </r>
    <r>
      <rPr>
        <b/>
        <sz val="14"/>
        <color theme="1"/>
        <rFont val="Calibri"/>
        <family val="2"/>
        <scheme val="minor"/>
      </rPr>
      <t>Done</t>
    </r>
    <r>
      <rPr>
        <sz val="14"/>
        <color theme="1"/>
        <rFont val="Calibri"/>
        <family val="2"/>
        <scheme val="minor"/>
      </rPr>
      <t xml:space="preserve"> indicates the document has been received.  </t>
    </r>
  </si>
  <si>
    <t>Annual Report</t>
  </si>
  <si>
    <t xml:space="preserve">Toolkit </t>
  </si>
  <si>
    <t>Owner</t>
  </si>
  <si>
    <t>President</t>
  </si>
  <si>
    <t>Jan Morlock</t>
  </si>
  <si>
    <t>President-Elect</t>
  </si>
  <si>
    <t>Past President</t>
  </si>
  <si>
    <t>Frank Cerra</t>
  </si>
  <si>
    <t>under the Past Presidents section as 2021 Bylaw Committee Report…</t>
  </si>
  <si>
    <t>Treasurer</t>
  </si>
  <si>
    <t>Greg Hestness</t>
  </si>
  <si>
    <t>move past pres to officers</t>
  </si>
  <si>
    <t>Communications &amp; Outreach</t>
  </si>
  <si>
    <t>Eric Hockert</t>
  </si>
  <si>
    <t>Membership</t>
  </si>
  <si>
    <t>John Anderson</t>
  </si>
  <si>
    <t>Database</t>
  </si>
  <si>
    <t>Discount Coordinator</t>
  </si>
  <si>
    <t>Beverly Moe</t>
  </si>
  <si>
    <t>This was appended to the membership annual report</t>
  </si>
  <si>
    <t>Nominating</t>
  </si>
  <si>
    <t>S-Prof Dev Grants for Retirees   (PDGR)</t>
  </si>
  <si>
    <t>Program Committee</t>
  </si>
  <si>
    <t>West Wing liaison and Host Committee</t>
  </si>
  <si>
    <t>Same???</t>
  </si>
  <si>
    <t>Social Activities</t>
  </si>
  <si>
    <t>Cherie Hamilton</t>
  </si>
  <si>
    <t>Travel Committee</t>
  </si>
  <si>
    <t>S-UMRA Cares -- remembrance</t>
  </si>
  <si>
    <t>Kathleen Obrien</t>
  </si>
  <si>
    <t>OCC historian/archivist</t>
  </si>
  <si>
    <t>Julie Wallace</t>
  </si>
  <si>
    <t>received</t>
  </si>
  <si>
    <t>Organizational Memory and Continuity  (OCC)</t>
  </si>
  <si>
    <t xml:space="preserve">  Gerry Rinehart, Chip Peterson</t>
  </si>
  <si>
    <t>Alumni Assoc. (liaison)</t>
  </si>
  <si>
    <t>Will Craig</t>
  </si>
  <si>
    <t>l</t>
  </si>
  <si>
    <t>Civil Service Senate (rep)  CSCC</t>
  </si>
  <si>
    <t>Fac. Affairs, Senate Com. (rep)  SCFA</t>
  </si>
  <si>
    <t xml:space="preserve">Terry Rowe, </t>
  </si>
  <si>
    <t>Health Care Benefits Com. (reps)</t>
  </si>
  <si>
    <t>Nancy Fulton</t>
  </si>
  <si>
    <t>Dale Swanson</t>
  </si>
  <si>
    <t>P&amp;A Senate (liaison)</t>
  </si>
  <si>
    <t>Board of Regents(liaison)</t>
  </si>
  <si>
    <t>Cathrine Wambach</t>
  </si>
  <si>
    <t>Retire Plans, Senate Com. (rep)</t>
  </si>
  <si>
    <t>Ken Larson</t>
  </si>
  <si>
    <t>Campus Club (rep)</t>
  </si>
  <si>
    <t xml:space="preserve">University Retirees Volunteer Center (URVC) (rep) </t>
  </si>
  <si>
    <t>Zoom Tech group</t>
  </si>
  <si>
    <t>Family History</t>
  </si>
  <si>
    <t>Lynn C. Anderson; Craig Swan</t>
  </si>
  <si>
    <t>Book Club I</t>
  </si>
  <si>
    <t>Book Club II</t>
  </si>
  <si>
    <t>Photo Club</t>
  </si>
  <si>
    <t>Sheri Goldsmith May</t>
  </si>
  <si>
    <t>Financial &amp; Legal Issues</t>
  </si>
  <si>
    <t>Armchair Traveler</t>
  </si>
  <si>
    <t>Lynn C. Anderson</t>
  </si>
  <si>
    <t>MacNamara liaison</t>
  </si>
  <si>
    <t>News Editor</t>
  </si>
  <si>
    <t>Kristine Mortensen</t>
  </si>
  <si>
    <r>
      <t>Sponsorship Coordinator</t>
    </r>
    <r>
      <rPr>
        <sz val="12"/>
        <color rgb="FF000000"/>
        <rFont val="Times New Roman"/>
        <family val="1"/>
      </rPr>
      <t xml:space="preserve">               </t>
    </r>
  </si>
  <si>
    <t>Webmaster</t>
  </si>
  <si>
    <t>Cathy Lee Gierke</t>
  </si>
  <si>
    <t>Facebook</t>
  </si>
  <si>
    <t>Gary Engstrand</t>
  </si>
  <si>
    <t>Cathy:  post the web editing documents under editor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</si>
</sst>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222222"/>
      <name val="Arial"/>
      <family val="2"/>
    </font>
    <font>
      <sz val="11.5"/>
      <color rgb="FF000000"/>
      <name val="Times New Roman"/>
      <family val="1"/>
    </font>
    <font>
      <b/>
      <u/>
      <sz val="16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.5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 applyFill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4" xfId="0" applyFont="1" applyFill="1" applyBorder="1" applyAlignment="1">
      <alignment wrapText="1"/>
    </xf>
    <xf numFmtId="0" fontId="1" fillId="0" borderId="5" xfId="0" applyFont="1" applyFill="1" applyBorder="1"/>
    <xf numFmtId="0" fontId="1" fillId="0" borderId="1" xfId="0" applyFont="1" applyFill="1" applyBorder="1"/>
    <xf numFmtId="0" fontId="4" fillId="0" borderId="3" xfId="1" applyFill="1" applyBorder="1" applyAlignment="1">
      <alignment horizontal="left" vertical="center"/>
    </xf>
    <xf numFmtId="0" fontId="4" fillId="0" borderId="3" xfId="1" applyFill="1" applyBorder="1"/>
    <xf numFmtId="0" fontId="2" fillId="0" borderId="0" xfId="0" applyFont="1" applyFill="1" applyBorder="1"/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4" fillId="0" borderId="3" xfId="1" applyBorder="1"/>
    <xf numFmtId="0" fontId="3" fillId="0" borderId="0" xfId="0" applyFont="1" applyFill="1" applyBorder="1" applyAlignment="1">
      <alignment horizontal="left" vertical="center"/>
    </xf>
    <xf numFmtId="0" fontId="1" fillId="0" borderId="2" xfId="0" applyFont="1" applyFill="1" applyBorder="1"/>
    <xf numFmtId="0" fontId="0" fillId="0" borderId="0" xfId="0" applyAlignment="1">
      <alignment wrapText="1"/>
    </xf>
    <xf numFmtId="0" fontId="7" fillId="0" borderId="5" xfId="0" applyFont="1" applyBorder="1"/>
    <xf numFmtId="0" fontId="7" fillId="0" borderId="1" xfId="0" applyFont="1" applyBorder="1"/>
    <xf numFmtId="0" fontId="1" fillId="0" borderId="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4" xfId="0" applyFont="1" applyFill="1" applyBorder="1"/>
    <xf numFmtId="0" fontId="4" fillId="0" borderId="0" xfId="1"/>
    <xf numFmtId="0" fontId="9" fillId="0" borderId="4" xfId="0" applyFont="1" applyFill="1" applyBorder="1"/>
    <xf numFmtId="0" fontId="8" fillId="0" borderId="4" xfId="0" applyFont="1" applyFill="1" applyBorder="1" applyAlignment="1">
      <alignment wrapText="1"/>
    </xf>
    <xf numFmtId="0" fontId="10" fillId="0" borderId="0" xfId="0" applyFont="1"/>
    <xf numFmtId="0" fontId="3" fillId="0" borderId="12" xfId="0" applyFont="1" applyBorder="1"/>
    <xf numFmtId="0" fontId="4" fillId="0" borderId="12" xfId="1" applyBorder="1"/>
    <xf numFmtId="0" fontId="2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" fillId="0" borderId="9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" fillId="0" borderId="9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wrapText="1"/>
    </xf>
    <xf numFmtId="0" fontId="11" fillId="0" borderId="15" xfId="1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12" fillId="0" borderId="16" xfId="0" applyFont="1" applyBorder="1" applyAlignment="1">
      <alignment vertical="center" wrapText="1"/>
    </xf>
    <xf numFmtId="0" fontId="13" fillId="0" borderId="16" xfId="0" applyFont="1" applyBorder="1" applyAlignment="1">
      <alignment horizontal="left" vertical="center" wrapText="1" indent="2"/>
    </xf>
    <xf numFmtId="0" fontId="14" fillId="0" borderId="16" xfId="0" applyFont="1" applyBorder="1" applyAlignment="1">
      <alignment vertical="center" wrapText="1"/>
    </xf>
    <xf numFmtId="0" fontId="13" fillId="0" borderId="17" xfId="0" applyFont="1" applyBorder="1" applyAlignment="1">
      <alignment horizontal="left" vertical="center" wrapText="1" indent="2"/>
    </xf>
    <xf numFmtId="0" fontId="15" fillId="0" borderId="0" xfId="0" applyFont="1"/>
    <xf numFmtId="0" fontId="11" fillId="0" borderId="18" xfId="1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 indent="1"/>
    </xf>
    <xf numFmtId="0" fontId="20" fillId="0" borderId="0" xfId="0" applyFont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9" fillId="0" borderId="0" xfId="0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0" xfId="0" quotePrefix="1" applyFont="1" applyAlignment="1">
      <alignment vertical="center"/>
    </xf>
    <xf numFmtId="0" fontId="2" fillId="0" borderId="0" xfId="0" quotePrefix="1" applyFont="1"/>
    <xf numFmtId="0" fontId="13" fillId="0" borderId="0" xfId="0" quotePrefix="1" applyFont="1" applyAlignment="1">
      <alignment vertical="center" wrapText="1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4" fillId="0" borderId="0" xfId="1" applyAlignment="1">
      <alignment vertical="center" wrapText="1"/>
    </xf>
    <xf numFmtId="0" fontId="13" fillId="0" borderId="0" xfId="0" applyFont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mra.umn.edu/sites/umra.umn.edu/files/updated_2020-21_umra_personnel-no_email.pdf" TargetMode="External"/><Relationship Id="rId2" Type="http://schemas.openxmlformats.org/officeDocument/2006/relationships/hyperlink" Target="https://umra.umn.edu/sites/umra.umn.edu/files/2018-19_operating_manual_v2.pdf" TargetMode="External"/><Relationship Id="rId1" Type="http://schemas.openxmlformats.org/officeDocument/2006/relationships/hyperlink" Target="https://umra.umn.edu/sites/umra.umn.edu/files/1704memorandum-of-understanding.pdf" TargetMode="External"/><Relationship Id="rId6" Type="http://schemas.openxmlformats.org/officeDocument/2006/relationships/hyperlink" Target="https://umra.dev.umn.edu/monthly-programs/lunch" TargetMode="External"/><Relationship Id="rId5" Type="http://schemas.openxmlformats.org/officeDocument/2006/relationships/hyperlink" Target="https://umra.umn.edu/newgroup" TargetMode="External"/><Relationship Id="rId4" Type="http://schemas.openxmlformats.org/officeDocument/2006/relationships/hyperlink" Target="https://umra.umn.edu/sites/umra.umn.edu/files/umra-2020_org_chart_8_8.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0C63E-1648-054E-9390-C9414DE5C833}">
  <dimension ref="A1:G68"/>
  <sheetViews>
    <sheetView zoomScale="141" zoomScaleNormal="141" workbookViewId="0">
      <pane ySplit="3300" topLeftCell="A26" activePane="bottomLeft"/>
      <selection sqref="A1:C1"/>
      <selection pane="bottomLeft" activeCell="D33" sqref="D33"/>
    </sheetView>
  </sheetViews>
  <sheetFormatPr baseColWidth="10" defaultRowHeight="19" x14ac:dyDescent="0.25"/>
  <cols>
    <col min="1" max="1" width="40.6640625" style="1" customWidth="1"/>
    <col min="2" max="2" width="11.5" style="1" hidden="1" customWidth="1"/>
    <col min="3" max="3" width="34.1640625" style="1" customWidth="1"/>
    <col min="4" max="4" width="14.33203125" customWidth="1"/>
    <col min="5" max="5" width="13.5" customWidth="1"/>
    <col min="6" max="6" width="5.1640625" customWidth="1"/>
    <col min="7" max="7" width="33.6640625" customWidth="1"/>
    <col min="8" max="8" width="24.5" customWidth="1"/>
  </cols>
  <sheetData>
    <row r="1" spans="1:5" ht="65" customHeight="1" thickBot="1" x14ac:dyDescent="0.25">
      <c r="A1" s="29" t="s">
        <v>29</v>
      </c>
      <c r="B1" s="30"/>
      <c r="C1" s="30"/>
      <c r="D1" s="16"/>
    </row>
    <row r="2" spans="1:5" ht="30" customHeight="1" x14ac:dyDescent="0.2">
      <c r="A2" s="10" t="s">
        <v>8</v>
      </c>
      <c r="B2" s="11" t="s">
        <v>9</v>
      </c>
      <c r="C2" s="12" t="s">
        <v>10</v>
      </c>
      <c r="D2" s="19" t="s">
        <v>38</v>
      </c>
      <c r="E2" s="19" t="s">
        <v>39</v>
      </c>
    </row>
    <row r="3" spans="1:5" ht="32" customHeight="1" x14ac:dyDescent="0.2">
      <c r="A3" s="31" t="s">
        <v>31</v>
      </c>
      <c r="B3" s="32"/>
      <c r="C3" s="33"/>
    </row>
    <row r="4" spans="1:5" ht="20" x14ac:dyDescent="0.25">
      <c r="A4" s="20" t="s">
        <v>40</v>
      </c>
      <c r="B4" s="21"/>
      <c r="C4" s="22" t="s">
        <v>47</v>
      </c>
      <c r="D4" t="s">
        <v>50</v>
      </c>
      <c r="E4" t="s">
        <v>64</v>
      </c>
    </row>
    <row r="5" spans="1:5" x14ac:dyDescent="0.25">
      <c r="A5" s="2" t="s">
        <v>41</v>
      </c>
      <c r="B5" s="9" t="s">
        <v>3</v>
      </c>
      <c r="C5" s="22" t="s">
        <v>18</v>
      </c>
      <c r="D5" s="9" t="s">
        <v>50</v>
      </c>
      <c r="E5" s="9"/>
    </row>
    <row r="6" spans="1:5" x14ac:dyDescent="0.25">
      <c r="A6" s="13" t="s">
        <v>27</v>
      </c>
      <c r="B6" s="9" t="s">
        <v>3</v>
      </c>
      <c r="C6" s="24" t="s">
        <v>48</v>
      </c>
    </row>
    <row r="7" spans="1:5" x14ac:dyDescent="0.25">
      <c r="A7" s="13" t="s">
        <v>26</v>
      </c>
      <c r="B7" s="9" t="s">
        <v>3</v>
      </c>
      <c r="C7" s="24" t="s">
        <v>11</v>
      </c>
    </row>
    <row r="8" spans="1:5" x14ac:dyDescent="0.25">
      <c r="A8" s="13" t="s">
        <v>28</v>
      </c>
      <c r="B8" s="9" t="s">
        <v>3</v>
      </c>
      <c r="C8" s="22" t="s">
        <v>24</v>
      </c>
    </row>
    <row r="9" spans="1:5" x14ac:dyDescent="0.25">
      <c r="A9" s="13" t="s">
        <v>25</v>
      </c>
      <c r="B9" s="9"/>
      <c r="C9" s="22" t="s">
        <v>49</v>
      </c>
      <c r="D9" t="s">
        <v>50</v>
      </c>
      <c r="E9" t="s">
        <v>50</v>
      </c>
    </row>
    <row r="10" spans="1:5" x14ac:dyDescent="0.25">
      <c r="A10" s="7" t="str">
        <f>HYPERLINK("https://umra.umn.edu/sites/umra.umn.edu/files/history_of_speakers_2004_to_7-1-2021_0.pdf","UMRA monthly speakers since 2004")</f>
        <v>UMRA monthly speakers since 2004</v>
      </c>
      <c r="B10" s="14"/>
      <c r="C10" s="24" t="s">
        <v>65</v>
      </c>
    </row>
    <row r="11" spans="1:5" x14ac:dyDescent="0.25">
      <c r="A11" s="7" t="str">
        <f>HYPERLINK("https://umra.umn.edu/sites/umra.umn.edu/files/umra_workshops_since_2005_2020.pdf","UMRA workshops since 2006")</f>
        <v>UMRA workshops since 2006</v>
      </c>
      <c r="B11" s="14"/>
      <c r="C11" s="22" t="s">
        <v>66</v>
      </c>
    </row>
    <row r="12" spans="1:5" x14ac:dyDescent="0.25">
      <c r="A12" s="7" t="str">
        <f>HYPERLINK("https://umra.umn.edu/sites/umra.umn.edu/files/umra_officers_since_1992_jr_7-1-21_0.pdf","UMRA officers since 1992")</f>
        <v>UMRA officers since 1992</v>
      </c>
      <c r="B12" s="14"/>
      <c r="C12" s="24" t="s">
        <v>67</v>
      </c>
    </row>
    <row r="13" spans="1:5" x14ac:dyDescent="0.25">
      <c r="A13" s="7" t="str">
        <f>HYPERLINK("https://umra.umn.edu/sites/umra.umn.edu/files/umra_board_members_since_1993_2021.pdf","UMRA board members since 1993")</f>
        <v>UMRA board members since 1993</v>
      </c>
      <c r="B13" s="14"/>
      <c r="C13" s="24" t="s">
        <v>67</v>
      </c>
    </row>
    <row r="14" spans="1:5" x14ac:dyDescent="0.25">
      <c r="A14" s="7" t="s">
        <v>37</v>
      </c>
      <c r="B14" s="14"/>
      <c r="C14" s="22" t="s">
        <v>49</v>
      </c>
    </row>
    <row r="15" spans="1:5" x14ac:dyDescent="0.25">
      <c r="A15" s="2"/>
      <c r="B15" s="9"/>
      <c r="C15" s="3"/>
    </row>
    <row r="16" spans="1:5" ht="40" x14ac:dyDescent="0.25">
      <c r="A16" s="2" t="s">
        <v>12</v>
      </c>
      <c r="B16" s="9"/>
      <c r="C16" s="4" t="s">
        <v>33</v>
      </c>
    </row>
    <row r="17" spans="1:7" x14ac:dyDescent="0.25">
      <c r="A17" s="2" t="s">
        <v>13</v>
      </c>
      <c r="B17" s="9" t="s">
        <v>3</v>
      </c>
      <c r="C17" s="3" t="s">
        <v>19</v>
      </c>
    </row>
    <row r="18" spans="1:7" x14ac:dyDescent="0.25">
      <c r="A18" s="2"/>
      <c r="B18" s="9"/>
      <c r="C18" s="3"/>
    </row>
    <row r="19" spans="1:7" x14ac:dyDescent="0.25">
      <c r="A19" s="2"/>
      <c r="B19" s="9"/>
      <c r="C19" s="3"/>
    </row>
    <row r="20" spans="1:7" x14ac:dyDescent="0.25">
      <c r="A20" s="5" t="s">
        <v>14</v>
      </c>
      <c r="B20" s="6"/>
      <c r="C20" s="15" t="s">
        <v>35</v>
      </c>
      <c r="D20" s="17" t="s">
        <v>38</v>
      </c>
      <c r="E20" s="18" t="s">
        <v>39</v>
      </c>
    </row>
    <row r="21" spans="1:7" ht="70" customHeight="1" x14ac:dyDescent="0.25">
      <c r="A21" s="34" t="s">
        <v>32</v>
      </c>
      <c r="B21" s="35"/>
      <c r="C21" s="36"/>
    </row>
    <row r="22" spans="1:7" x14ac:dyDescent="0.25">
      <c r="A22" s="8" t="str">
        <f>HYPERLINK("https://umra.umn.edu/home/about-umra","Home--&gt;About")</f>
        <v>Home--&gt;About</v>
      </c>
      <c r="B22" s="9"/>
      <c r="C22" s="22" t="s">
        <v>52</v>
      </c>
      <c r="D22" s="26" t="s">
        <v>60</v>
      </c>
      <c r="E22" t="s">
        <v>62</v>
      </c>
    </row>
    <row r="23" spans="1:7" x14ac:dyDescent="0.25">
      <c r="A23" s="8" t="str">
        <f>HYPERLINK("https://umra.umn.edu/home/factsheet","Home--&gt;Umra Fact Sheet")</f>
        <v>Home--&gt;Umra Fact Sheet</v>
      </c>
      <c r="B23" s="9"/>
      <c r="C23" s="3" t="s">
        <v>15</v>
      </c>
      <c r="D23" t="s">
        <v>61</v>
      </c>
      <c r="E23" t="s">
        <v>62</v>
      </c>
    </row>
    <row r="24" spans="1:7" x14ac:dyDescent="0.25">
      <c r="A24" s="8" t="str">
        <f>HYPERLINK("https://umra.umn.edu/home/aboutwebsite","Home--&gt;About Website")</f>
        <v>Home--&gt;About Website</v>
      </c>
      <c r="B24" s="9"/>
      <c r="C24" s="3" t="s">
        <v>20</v>
      </c>
      <c r="D24" t="s">
        <v>50</v>
      </c>
    </row>
    <row r="25" spans="1:7" x14ac:dyDescent="0.25">
      <c r="A25" s="8" t="str">
        <f>HYPERLINK("https://umra.umn.edu/news/geomap","Home--&gt;Members by Location")</f>
        <v>Home--&gt;Members by Location</v>
      </c>
      <c r="B25" s="9"/>
      <c r="C25" s="3" t="s">
        <v>51</v>
      </c>
      <c r="D25" t="s">
        <v>63</v>
      </c>
      <c r="E25" t="s">
        <v>63</v>
      </c>
    </row>
    <row r="26" spans="1:7" x14ac:dyDescent="0.25">
      <c r="A26" s="2" t="s">
        <v>42</v>
      </c>
      <c r="B26" s="9"/>
      <c r="C26" s="3" t="s">
        <v>53</v>
      </c>
      <c r="D26" t="s">
        <v>68</v>
      </c>
      <c r="G26" t="s">
        <v>43</v>
      </c>
    </row>
    <row r="27" spans="1:7" x14ac:dyDescent="0.25">
      <c r="A27" s="8" t="str">
        <f>HYPERLINK("https://umra.umn.edu/content/book-club","Events--&gt;Book Club I:text")</f>
        <v>Events--&gt;Book Club I:text</v>
      </c>
      <c r="B27" s="9"/>
      <c r="C27" s="3" t="s">
        <v>4</v>
      </c>
    </row>
    <row r="28" spans="1:7" ht="40" x14ac:dyDescent="0.25">
      <c r="A28" s="8" t="str">
        <f>HYPERLINK("https://umra.umn.edu/content/book-club-ii-friendly-fourth-friday-book-club","Events--&gt;Book Club II:text")</f>
        <v>Events--&gt;Book Club II:text</v>
      </c>
      <c r="B28" s="9"/>
      <c r="C28" s="25" t="s">
        <v>5</v>
      </c>
      <c r="D28" t="s">
        <v>62</v>
      </c>
      <c r="E28" t="s">
        <v>62</v>
      </c>
    </row>
    <row r="29" spans="1:7" x14ac:dyDescent="0.25">
      <c r="A29" s="8" t="str">
        <f>HYPERLINK("https://umra.umn.edu/content/armchair-traveler","Events--&gt;Armchair Traveller: text")</f>
        <v>Events--&gt;Armchair Traveller: text</v>
      </c>
      <c r="B29" s="9"/>
      <c r="C29" s="3" t="s">
        <v>17</v>
      </c>
      <c r="D29" t="s">
        <v>50</v>
      </c>
      <c r="E29" t="s">
        <v>50</v>
      </c>
    </row>
    <row r="30" spans="1:7" x14ac:dyDescent="0.25">
      <c r="A30" s="8" t="str">
        <f>HYPERLINK("https://umra.umn.edu/content/family-history","Events--&gt;Family History:  text")</f>
        <v>Events--&gt;Family History:  text</v>
      </c>
      <c r="B30" s="9"/>
      <c r="C30" s="3" t="s">
        <v>16</v>
      </c>
      <c r="D30" t="s">
        <v>74</v>
      </c>
    </row>
    <row r="31" spans="1:7" x14ac:dyDescent="0.25">
      <c r="A31" s="8" t="str">
        <f>HYPERLINK("https://umra.umn.edu/content/financial-legal-issues-group","Events--&gt;Financial Legal: text")</f>
        <v>Events--&gt;Financial Legal: text</v>
      </c>
      <c r="B31" s="9"/>
      <c r="C31" s="22" t="s">
        <v>7</v>
      </c>
      <c r="D31" t="s">
        <v>50</v>
      </c>
      <c r="E31" t="s">
        <v>50</v>
      </c>
    </row>
    <row r="32" spans="1:7" x14ac:dyDescent="0.25">
      <c r="A32" s="8" t="str">
        <f>HYPERLINK("https://umra.umn.edu/content/hiking-club","Events--&gt;Hiking: text")</f>
        <v>Events--&gt;Hiking: text</v>
      </c>
      <c r="B32" s="9"/>
      <c r="C32" s="22" t="s">
        <v>56</v>
      </c>
      <c r="D32" t="s">
        <v>50</v>
      </c>
    </row>
    <row r="33" spans="1:5" x14ac:dyDescent="0.25">
      <c r="A33" s="8" t="str">
        <f>HYPERLINK("https://umra.umn.edu/content/photo-club","Events--&gt;Photo Club: text")</f>
        <v>Events--&gt;Photo Club: text</v>
      </c>
      <c r="B33" s="9"/>
      <c r="C33" s="3" t="s">
        <v>6</v>
      </c>
      <c r="D33" t="s">
        <v>62</v>
      </c>
      <c r="E33" t="s">
        <v>62</v>
      </c>
    </row>
    <row r="34" spans="1:5" x14ac:dyDescent="0.25">
      <c r="A34" s="8" t="str">
        <f>HYPERLINK("https://umra.umn.edu/content/zoom-techs","Events--&gt;Zoom Techs: text")</f>
        <v>Events--&gt;Zoom Techs: text</v>
      </c>
      <c r="B34" s="9"/>
      <c r="C34" s="3" t="s">
        <v>0</v>
      </c>
    </row>
    <row r="35" spans="1:5" x14ac:dyDescent="0.25">
      <c r="A35" s="8" t="s">
        <v>55</v>
      </c>
      <c r="B35" s="9"/>
      <c r="C35" s="3" t="s">
        <v>54</v>
      </c>
    </row>
    <row r="36" spans="1:5" x14ac:dyDescent="0.25">
      <c r="A36" s="28" t="s">
        <v>57</v>
      </c>
      <c r="B36" s="27" t="s">
        <v>59</v>
      </c>
      <c r="C36" s="27" t="s">
        <v>59</v>
      </c>
    </row>
    <row r="37" spans="1:5" x14ac:dyDescent="0.25">
      <c r="A37" s="28" t="s">
        <v>58</v>
      </c>
      <c r="B37" s="27" t="s">
        <v>59</v>
      </c>
      <c r="C37" s="27" t="s">
        <v>59</v>
      </c>
    </row>
    <row r="38" spans="1:5" x14ac:dyDescent="0.25">
      <c r="B38" s="9"/>
      <c r="C38" s="2"/>
    </row>
    <row r="39" spans="1:5" x14ac:dyDescent="0.25">
      <c r="A39" s="8" t="str">
        <f>HYPERLINK("https://umra.umn.edu/membership","Member Benefits")</f>
        <v>Member Benefits</v>
      </c>
      <c r="B39" s="9"/>
      <c r="C39" s="22" t="s">
        <v>21</v>
      </c>
    </row>
    <row r="40" spans="1:5" x14ac:dyDescent="0.25">
      <c r="A40" s="8" t="str">
        <f>HYPERLINK("https://umra.umn.edu/member-benefits/join","Member Benefits--&gt;Join Renew")</f>
        <v>Member Benefits--&gt;Join Renew</v>
      </c>
      <c r="B40" s="9"/>
      <c r="C40" s="3" t="s">
        <v>30</v>
      </c>
    </row>
    <row r="41" spans="1:5" x14ac:dyDescent="0.25">
      <c r="A41" s="8" t="str">
        <f>HYPERLINK("https://umra.umn.edu/membership#discounts","Member Benefits--&gt;Discounts")</f>
        <v>Member Benefits--&gt;Discounts</v>
      </c>
      <c r="B41" s="9"/>
      <c r="C41" s="3" t="s">
        <v>22</v>
      </c>
    </row>
    <row r="42" spans="1:5" x14ac:dyDescent="0.25">
      <c r="A42" s="8" t="str">
        <f>HYPERLINK("https://umra.umn.edu/member-benefits/resources","Member Benefits--&gt;Resources")</f>
        <v>Member Benefits--&gt;Resources</v>
      </c>
      <c r="B42" s="9"/>
      <c r="C42" s="22" t="s">
        <v>2</v>
      </c>
    </row>
    <row r="43" spans="1:5" x14ac:dyDescent="0.25">
      <c r="A43" s="2" t="s">
        <v>72</v>
      </c>
      <c r="B43" s="9"/>
      <c r="C43" s="3" t="s">
        <v>73</v>
      </c>
      <c r="D43" t="s">
        <v>62</v>
      </c>
    </row>
    <row r="44" spans="1:5" x14ac:dyDescent="0.25">
      <c r="A44" s="8" t="str">
        <f>HYPERLINK("https://umra.umn.edu/content/university-retirees-volunteer-center-urvc","ServingU--&gt;URVC: texts")</f>
        <v>ServingU--&gt;URVC: texts</v>
      </c>
      <c r="B44" s="9"/>
      <c r="C44" s="3" t="s">
        <v>36</v>
      </c>
    </row>
    <row r="45" spans="1:5" x14ac:dyDescent="0.25">
      <c r="A45" s="8" t="str">
        <f>HYPERLINK("https://umra.umn.edu/content/about-umra-cares-committee","ServingU--&gt;Cares: texts")</f>
        <v>ServingU--&gt;Cares: texts</v>
      </c>
      <c r="B45" s="9"/>
      <c r="C45" s="3" t="s">
        <v>23</v>
      </c>
    </row>
    <row r="46" spans="1:5" x14ac:dyDescent="0.25">
      <c r="A46" s="8" t="str">
        <f>HYPERLINK("https://umra.umn.edu/content/journal-opinions-ideas-essays-joie","ServingU--&gt;JOIE: texts")</f>
        <v>ServingU--&gt;JOIE: texts</v>
      </c>
      <c r="B46" s="9"/>
      <c r="C46" s="3" t="s">
        <v>34</v>
      </c>
    </row>
    <row r="47" spans="1:5" x14ac:dyDescent="0.25">
      <c r="A47" s="8" t="str">
        <f>HYPERLINK("https://umra.umn.edu/content/professional-development-grants-retirees","ServingU--&gt;PDGR: texts")</f>
        <v>ServingU--&gt;PDGR: texts</v>
      </c>
      <c r="B47" s="9"/>
      <c r="C47" s="22" t="s">
        <v>1</v>
      </c>
    </row>
    <row r="48" spans="1:5" x14ac:dyDescent="0.25">
      <c r="A48" s="2"/>
      <c r="B48" s="9"/>
      <c r="C48" s="3"/>
    </row>
    <row r="49" spans="1:4" x14ac:dyDescent="0.25">
      <c r="A49" t="s">
        <v>44</v>
      </c>
      <c r="B49"/>
      <c r="C49" s="3" t="s">
        <v>46</v>
      </c>
    </row>
    <row r="50" spans="1:4" ht="16" x14ac:dyDescent="0.2">
      <c r="A50" s="23" t="s">
        <v>45</v>
      </c>
      <c r="B50"/>
      <c r="C50"/>
    </row>
    <row r="51" spans="1:4" ht="16" x14ac:dyDescent="0.2">
      <c r="A51"/>
      <c r="B51"/>
      <c r="C51"/>
    </row>
    <row r="52" spans="1:4" ht="16" x14ac:dyDescent="0.2">
      <c r="A52" t="s">
        <v>69</v>
      </c>
      <c r="B52"/>
      <c r="C52"/>
    </row>
    <row r="53" spans="1:4" ht="16" x14ac:dyDescent="0.2">
      <c r="A53" t="s">
        <v>70</v>
      </c>
      <c r="B53"/>
      <c r="C53" t="s">
        <v>71</v>
      </c>
    </row>
    <row r="54" spans="1:4" ht="16" x14ac:dyDescent="0.2">
      <c r="A54"/>
      <c r="B54"/>
      <c r="C54"/>
    </row>
    <row r="55" spans="1:4" ht="16" x14ac:dyDescent="0.2">
      <c r="A55" t="s">
        <v>75</v>
      </c>
      <c r="B55"/>
      <c r="C55" t="s">
        <v>0</v>
      </c>
      <c r="D55" t="s">
        <v>3</v>
      </c>
    </row>
    <row r="56" spans="1:4" ht="16" x14ac:dyDescent="0.2">
      <c r="A56"/>
      <c r="B56"/>
      <c r="C56"/>
    </row>
    <row r="57" spans="1:4" ht="16" x14ac:dyDescent="0.2">
      <c r="A57"/>
      <c r="B57"/>
      <c r="C57"/>
    </row>
    <row r="58" spans="1:4" ht="16" x14ac:dyDescent="0.2">
      <c r="A58"/>
      <c r="B58"/>
      <c r="C58"/>
    </row>
    <row r="59" spans="1:4" ht="16" x14ac:dyDescent="0.2">
      <c r="A59"/>
      <c r="B59"/>
      <c r="C59"/>
    </row>
    <row r="60" spans="1:4" ht="16" x14ac:dyDescent="0.2">
      <c r="A60"/>
      <c r="B60"/>
      <c r="C60"/>
    </row>
    <row r="61" spans="1:4" ht="16" x14ac:dyDescent="0.2">
      <c r="A61"/>
      <c r="B61"/>
      <c r="C61"/>
    </row>
    <row r="62" spans="1:4" ht="16" x14ac:dyDescent="0.2">
      <c r="A62"/>
      <c r="B62"/>
      <c r="C62"/>
    </row>
    <row r="63" spans="1:4" ht="16" x14ac:dyDescent="0.2">
      <c r="A63"/>
      <c r="B63"/>
      <c r="C63"/>
    </row>
    <row r="64" spans="1:4" ht="16" x14ac:dyDescent="0.2">
      <c r="A64"/>
      <c r="B64"/>
      <c r="C64"/>
    </row>
    <row r="65" customFormat="1" ht="16" x14ac:dyDescent="0.2"/>
    <row r="66" customFormat="1" ht="16" x14ac:dyDescent="0.2"/>
    <row r="67" customFormat="1" ht="16" x14ac:dyDescent="0.2"/>
    <row r="68" customFormat="1" ht="16" x14ac:dyDescent="0.2"/>
  </sheetData>
  <mergeCells count="3">
    <mergeCell ref="A1:C1"/>
    <mergeCell ref="A3:C3"/>
    <mergeCell ref="A21:C21"/>
  </mergeCells>
  <hyperlinks>
    <hyperlink ref="A9" r:id="rId1" tooltip="1704memorandum-of-understanding.pdf" display="https://umra.umn.edu/sites/umra.umn.edu/files/1704memorandum-of-understanding.pdf" xr:uid="{949481C6-1604-F54A-9AC4-02733FE94AE5}"/>
    <hyperlink ref="A7" r:id="rId2" tooltip="2018-19_operating_manual_v2.pdf" display="https://umra.umn.edu/sites/umra.umn.edu/files/2018-19_operating_manual_v2.pdf" xr:uid="{D77000CF-53D5-5248-918B-FDA6FD2E0595}"/>
    <hyperlink ref="A6" r:id="rId3" tooltip="updated_2020-21_umra_personnel-no_email.pdf" display="https://umra.umn.edu/sites/umra.umn.edu/files/updated_2020-21_umra_personnel-no_email.pdf" xr:uid="{BC4EB1A3-B85B-B648-A0B3-80511CBA5667}"/>
    <hyperlink ref="A8" r:id="rId4" tooltip="umra-2020_org_chart_8_8._2020.pdf" display="https://umra.umn.edu/sites/umra.umn.edu/files/umra-2020_org_chart_8_8._2020.pdf" xr:uid="{3DD6B9FE-79EC-3944-B3D7-2A4FF739CF71}"/>
    <hyperlink ref="A50" r:id="rId5" xr:uid="{15DCA199-3F42-AF46-A7B3-C8831B529C6D}"/>
    <hyperlink ref="A35" r:id="rId6" xr:uid="{58430A25-D1BA-8947-AF64-DFBB4EC10A0E}"/>
  </hyperlinks>
  <printOptions gridLines="1"/>
  <pageMargins left="0.7" right="0.7" top="0.75" bottom="0.75" header="0.3" footer="0.3"/>
  <pageSetup paperSize="256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AC91C-13FD-9643-91EA-600C2212E910}">
  <dimension ref="A1:E55"/>
  <sheetViews>
    <sheetView tabSelected="1" zoomScale="133" zoomScaleNormal="133" workbookViewId="0">
      <selection sqref="A1:XFD1048576"/>
    </sheetView>
  </sheetViews>
  <sheetFormatPr baseColWidth="10" defaultRowHeight="19" x14ac:dyDescent="0.25"/>
  <cols>
    <col min="1" max="1" width="11" style="43" customWidth="1"/>
    <col min="2" max="2" width="10.83203125" style="44"/>
    <col min="3" max="3" width="42.1640625" style="44" bestFit="1" customWidth="1"/>
    <col min="4" max="4" width="20.5" style="44" customWidth="1"/>
    <col min="5" max="5" width="14.6640625" customWidth="1"/>
  </cols>
  <sheetData>
    <row r="1" spans="1:5" ht="105" customHeight="1" thickBot="1" x14ac:dyDescent="0.25">
      <c r="A1" s="37" t="s">
        <v>76</v>
      </c>
      <c r="B1" s="38"/>
      <c r="C1" s="38"/>
      <c r="D1" s="38"/>
    </row>
    <row r="2" spans="1:5" ht="46" customHeight="1" thickBot="1" x14ac:dyDescent="0.3">
      <c r="A2" s="39" t="s">
        <v>77</v>
      </c>
      <c r="B2" s="40" t="s">
        <v>78</v>
      </c>
      <c r="C2" s="41" t="str">
        <f>HYPERLINK("https://umra.umn.edu/document-archives/archive-officers","Officers Archives page")</f>
        <v>Officers Archives page</v>
      </c>
      <c r="D2" s="42" t="s">
        <v>79</v>
      </c>
    </row>
    <row r="3" spans="1:5" ht="20" thickBot="1" x14ac:dyDescent="0.3">
      <c r="C3" s="45" t="s">
        <v>80</v>
      </c>
      <c r="D3" s="46" t="s">
        <v>81</v>
      </c>
    </row>
    <row r="4" spans="1:5" ht="20" thickBot="1" x14ac:dyDescent="0.3">
      <c r="C4" s="47" t="s">
        <v>82</v>
      </c>
      <c r="D4" s="46" t="s">
        <v>2</v>
      </c>
    </row>
    <row r="5" spans="1:5" ht="20" thickBot="1" x14ac:dyDescent="0.3">
      <c r="C5" s="45" t="s">
        <v>83</v>
      </c>
      <c r="D5" s="48" t="s">
        <v>84</v>
      </c>
      <c r="E5" s="49" t="s">
        <v>85</v>
      </c>
    </row>
    <row r="6" spans="1:5" ht="20" thickBot="1" x14ac:dyDescent="0.3">
      <c r="C6" s="45" t="s">
        <v>86</v>
      </c>
      <c r="D6" s="46" t="s">
        <v>87</v>
      </c>
      <c r="E6" t="s">
        <v>88</v>
      </c>
    </row>
    <row r="7" spans="1:5" ht="20" thickBot="1" x14ac:dyDescent="0.3">
      <c r="C7" s="45" t="s">
        <v>40</v>
      </c>
      <c r="D7" s="46" t="s">
        <v>47</v>
      </c>
    </row>
    <row r="8" spans="1:5" x14ac:dyDescent="0.25">
      <c r="C8" s="50" t="str">
        <f>HYPERLINK("https://umra.umn.edu/document-archives/archive-cmte","Committee Chairs Archive page")</f>
        <v>Committee Chairs Archive page</v>
      </c>
      <c r="D8" s="51"/>
    </row>
    <row r="9" spans="1:5" x14ac:dyDescent="0.25">
      <c r="C9" s="52"/>
      <c r="D9" s="53"/>
    </row>
    <row r="10" spans="1:5" x14ac:dyDescent="0.25">
      <c r="C10" s="54" t="s">
        <v>89</v>
      </c>
      <c r="D10" s="55" t="s">
        <v>90</v>
      </c>
    </row>
    <row r="11" spans="1:5" x14ac:dyDescent="0.25">
      <c r="A11" s="43" t="s">
        <v>62</v>
      </c>
      <c r="B11" s="44" t="s">
        <v>62</v>
      </c>
      <c r="C11" s="54" t="s">
        <v>91</v>
      </c>
      <c r="D11" s="55" t="s">
        <v>92</v>
      </c>
    </row>
    <row r="12" spans="1:5" x14ac:dyDescent="0.25">
      <c r="A12" s="43" t="s">
        <v>62</v>
      </c>
      <c r="B12" s="44" t="s">
        <v>62</v>
      </c>
      <c r="C12" s="56" t="s">
        <v>93</v>
      </c>
      <c r="D12" s="55" t="s">
        <v>0</v>
      </c>
    </row>
    <row r="13" spans="1:5" x14ac:dyDescent="0.25">
      <c r="C13" s="56" t="s">
        <v>94</v>
      </c>
      <c r="D13" s="55" t="s">
        <v>95</v>
      </c>
      <c r="E13" t="s">
        <v>96</v>
      </c>
    </row>
    <row r="14" spans="1:5" x14ac:dyDescent="0.25">
      <c r="C14" s="54" t="s">
        <v>97</v>
      </c>
      <c r="D14" s="55" t="s">
        <v>84</v>
      </c>
    </row>
    <row r="15" spans="1:5" x14ac:dyDescent="0.25">
      <c r="C15" s="57" t="s">
        <v>98</v>
      </c>
      <c r="D15" s="55" t="s">
        <v>1</v>
      </c>
    </row>
    <row r="16" spans="1:5" x14ac:dyDescent="0.25">
      <c r="A16" s="58"/>
      <c r="C16" s="54" t="s">
        <v>99</v>
      </c>
      <c r="D16" s="55" t="s">
        <v>2</v>
      </c>
    </row>
    <row r="17" spans="1:5" x14ac:dyDescent="0.25">
      <c r="C17" s="54" t="s">
        <v>100</v>
      </c>
      <c r="D17" s="55" t="s">
        <v>54</v>
      </c>
      <c r="E17" t="s">
        <v>101</v>
      </c>
    </row>
    <row r="18" spans="1:5" x14ac:dyDescent="0.25">
      <c r="C18" s="54" t="s">
        <v>102</v>
      </c>
      <c r="D18" s="55" t="s">
        <v>103</v>
      </c>
    </row>
    <row r="19" spans="1:5" x14ac:dyDescent="0.25">
      <c r="C19" s="54" t="s">
        <v>104</v>
      </c>
      <c r="D19" s="55" t="s">
        <v>103</v>
      </c>
    </row>
    <row r="20" spans="1:5" x14ac:dyDescent="0.25">
      <c r="A20" s="44"/>
      <c r="C20" s="54" t="s">
        <v>105</v>
      </c>
      <c r="D20" s="55" t="s">
        <v>106</v>
      </c>
    </row>
    <row r="21" spans="1:5" x14ac:dyDescent="0.25">
      <c r="C21" s="54" t="s">
        <v>107</v>
      </c>
      <c r="D21" s="55" t="s">
        <v>108</v>
      </c>
    </row>
    <row r="22" spans="1:5" ht="34" x14ac:dyDescent="0.25">
      <c r="A22" s="59"/>
      <c r="B22" s="60" t="s">
        <v>109</v>
      </c>
      <c r="C22" s="54" t="s">
        <v>110</v>
      </c>
      <c r="D22" s="61" t="s">
        <v>111</v>
      </c>
    </row>
    <row r="23" spans="1:5" x14ac:dyDescent="0.25">
      <c r="C23" s="54"/>
      <c r="D23" s="61"/>
    </row>
    <row r="24" spans="1:5" ht="44" x14ac:dyDescent="0.25">
      <c r="C24" s="62" t="str">
        <f>HYPERLINK("https://umra.umn.edu/document-archives/archive-reps","Representatives &amp; Liaisons from UMRA Archives page")</f>
        <v>Representatives &amp; Liaisons from UMRA Archives page</v>
      </c>
      <c r="D24" s="63"/>
    </row>
    <row r="25" spans="1:5" x14ac:dyDescent="0.25">
      <c r="A25" s="43" t="s">
        <v>62</v>
      </c>
      <c r="B25" s="44" t="s">
        <v>62</v>
      </c>
      <c r="C25" s="64" t="s">
        <v>112</v>
      </c>
      <c r="D25" s="63" t="s">
        <v>113</v>
      </c>
      <c r="E25" t="s">
        <v>114</v>
      </c>
    </row>
    <row r="26" spans="1:5" x14ac:dyDescent="0.25">
      <c r="A26" s="65"/>
      <c r="B26" s="66"/>
      <c r="C26" s="64" t="s">
        <v>115</v>
      </c>
      <c r="D26" s="67" t="s">
        <v>56</v>
      </c>
      <c r="E26" t="s">
        <v>3</v>
      </c>
    </row>
    <row r="27" spans="1:5" x14ac:dyDescent="0.25">
      <c r="B27" s="66"/>
      <c r="C27" s="64" t="s">
        <v>116</v>
      </c>
      <c r="D27" s="63" t="s">
        <v>117</v>
      </c>
      <c r="E27" t="s">
        <v>3</v>
      </c>
    </row>
    <row r="28" spans="1:5" x14ac:dyDescent="0.25">
      <c r="A28" s="68"/>
      <c r="B28" s="66"/>
      <c r="C28" s="69" t="s">
        <v>118</v>
      </c>
      <c r="D28" s="63" t="s">
        <v>119</v>
      </c>
      <c r="E28" t="s">
        <v>3</v>
      </c>
    </row>
    <row r="29" spans="1:5" x14ac:dyDescent="0.25">
      <c r="A29" s="70"/>
      <c r="C29" s="69"/>
      <c r="D29" s="44" t="s">
        <v>120</v>
      </c>
    </row>
    <row r="30" spans="1:5" x14ac:dyDescent="0.25">
      <c r="A30" s="43" t="s">
        <v>62</v>
      </c>
      <c r="B30" s="44" t="s">
        <v>62</v>
      </c>
      <c r="C30" s="64" t="s">
        <v>121</v>
      </c>
      <c r="D30" s="63" t="s">
        <v>113</v>
      </c>
      <c r="E30" t="s">
        <v>114</v>
      </c>
    </row>
    <row r="31" spans="1:5" x14ac:dyDescent="0.25">
      <c r="C31" s="64" t="s">
        <v>122</v>
      </c>
      <c r="D31" s="63" t="s">
        <v>123</v>
      </c>
      <c r="E31" t="s">
        <v>114</v>
      </c>
    </row>
    <row r="32" spans="1:5" x14ac:dyDescent="0.25">
      <c r="A32" s="71"/>
      <c r="B32" s="72"/>
      <c r="C32" s="64" t="s">
        <v>124</v>
      </c>
      <c r="D32" s="63" t="s">
        <v>125</v>
      </c>
      <c r="E32" t="s">
        <v>3</v>
      </c>
    </row>
    <row r="33" spans="1:5" x14ac:dyDescent="0.25">
      <c r="C33" s="64" t="s">
        <v>126</v>
      </c>
      <c r="D33" s="63" t="s">
        <v>84</v>
      </c>
    </row>
    <row r="34" spans="1:5" ht="34" x14ac:dyDescent="0.25">
      <c r="C34" s="64" t="s">
        <v>127</v>
      </c>
      <c r="D34" s="63" t="s">
        <v>36</v>
      </c>
      <c r="E34" t="s">
        <v>3</v>
      </c>
    </row>
    <row r="35" spans="1:5" x14ac:dyDescent="0.25">
      <c r="C35" s="73" t="str">
        <f>HYPERLINK("https://umra.umn.edu/document-archives/archive-intgrp", "Interest Group Chairs Archive page")</f>
        <v>Interest Group Chairs Archive page</v>
      </c>
      <c r="D35" s="74"/>
    </row>
    <row r="36" spans="1:5" x14ac:dyDescent="0.25">
      <c r="C36" s="52"/>
      <c r="D36" s="74"/>
    </row>
    <row r="37" spans="1:5" x14ac:dyDescent="0.25">
      <c r="C37" s="64" t="s">
        <v>128</v>
      </c>
      <c r="D37" s="63" t="s">
        <v>0</v>
      </c>
    </row>
    <row r="38" spans="1:5" ht="34" x14ac:dyDescent="0.25">
      <c r="B38" s="44" t="s">
        <v>62</v>
      </c>
      <c r="C38" s="64" t="s">
        <v>129</v>
      </c>
      <c r="D38" s="63" t="s">
        <v>130</v>
      </c>
    </row>
    <row r="39" spans="1:5" x14ac:dyDescent="0.25">
      <c r="C39" s="64" t="s">
        <v>131</v>
      </c>
      <c r="D39" s="63" t="s">
        <v>4</v>
      </c>
    </row>
    <row r="40" spans="1:5" ht="34" x14ac:dyDescent="0.25">
      <c r="C40" s="64" t="s">
        <v>132</v>
      </c>
      <c r="D40" s="63" t="s">
        <v>5</v>
      </c>
    </row>
    <row r="41" spans="1:5" x14ac:dyDescent="0.25">
      <c r="A41" s="68" t="s">
        <v>62</v>
      </c>
      <c r="B41" s="44" t="s">
        <v>62</v>
      </c>
      <c r="C41" s="69" t="s">
        <v>133</v>
      </c>
      <c r="D41" s="63" t="s">
        <v>134</v>
      </c>
    </row>
    <row r="42" spans="1:5" x14ac:dyDescent="0.25">
      <c r="A42" s="70"/>
      <c r="C42" s="69"/>
      <c r="D42" s="63" t="s">
        <v>6</v>
      </c>
    </row>
    <row r="43" spans="1:5" x14ac:dyDescent="0.25">
      <c r="C43" s="64" t="s">
        <v>135</v>
      </c>
      <c r="D43" s="63" t="s">
        <v>7</v>
      </c>
    </row>
    <row r="44" spans="1:5" x14ac:dyDescent="0.25">
      <c r="B44" s="44" t="s">
        <v>62</v>
      </c>
      <c r="C44" s="64" t="s">
        <v>136</v>
      </c>
      <c r="D44" s="63" t="s">
        <v>137</v>
      </c>
    </row>
    <row r="45" spans="1:5" x14ac:dyDescent="0.25">
      <c r="C45" s="64" t="s">
        <v>138</v>
      </c>
      <c r="D45" s="63" t="s">
        <v>0</v>
      </c>
    </row>
    <row r="46" spans="1:5" x14ac:dyDescent="0.25">
      <c r="C46" s="64"/>
      <c r="D46" s="63"/>
    </row>
    <row r="47" spans="1:5" x14ac:dyDescent="0.25">
      <c r="C47" s="64"/>
      <c r="D47" s="63"/>
    </row>
    <row r="48" spans="1:5" ht="44" x14ac:dyDescent="0.25">
      <c r="C48" s="62" t="str">
        <f>HYPERLINK("https://umra.umn.edu/document-archives/archives-comm-tech","Communications and Technology Archives page")</f>
        <v>Communications and Technology Archives page</v>
      </c>
      <c r="D48" s="63"/>
    </row>
    <row r="49" spans="1:4" x14ac:dyDescent="0.25">
      <c r="C49" s="64"/>
      <c r="D49" s="63"/>
    </row>
    <row r="50" spans="1:4" x14ac:dyDescent="0.25">
      <c r="C50" s="64" t="s">
        <v>139</v>
      </c>
      <c r="D50" s="63" t="s">
        <v>140</v>
      </c>
    </row>
    <row r="51" spans="1:4" x14ac:dyDescent="0.25">
      <c r="A51" s="44"/>
      <c r="C51" s="64" t="s">
        <v>141</v>
      </c>
      <c r="D51" s="64" t="s">
        <v>95</v>
      </c>
    </row>
    <row r="52" spans="1:4" x14ac:dyDescent="0.25">
      <c r="C52" s="64" t="s">
        <v>142</v>
      </c>
      <c r="D52" s="63" t="s">
        <v>143</v>
      </c>
    </row>
    <row r="53" spans="1:4" x14ac:dyDescent="0.25">
      <c r="C53" s="64" t="s">
        <v>144</v>
      </c>
      <c r="D53" s="63" t="s">
        <v>145</v>
      </c>
    </row>
    <row r="55" spans="1:4" ht="40" x14ac:dyDescent="0.25">
      <c r="A55" s="39" t="s">
        <v>77</v>
      </c>
      <c r="B55" s="40" t="s">
        <v>78</v>
      </c>
      <c r="C55" s="44" t="s">
        <v>146</v>
      </c>
    </row>
  </sheetData>
  <mergeCells count="10">
    <mergeCell ref="C35:C36"/>
    <mergeCell ref="D35:D36"/>
    <mergeCell ref="A41:A42"/>
    <mergeCell ref="C41:C42"/>
    <mergeCell ref="A1:D1"/>
    <mergeCell ref="C8:C9"/>
    <mergeCell ref="D8:D9"/>
    <mergeCell ref="D22:D23"/>
    <mergeCell ref="A28:A29"/>
    <mergeCell ref="C28:C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owners</vt:lpstr>
      <vt:lpstr>Web docs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Gierke</dc:creator>
  <cp:lastModifiedBy>Cathy Gierke</cp:lastModifiedBy>
  <cp:lastPrinted>2021-07-23T21:36:16Z</cp:lastPrinted>
  <dcterms:created xsi:type="dcterms:W3CDTF">2021-06-25T22:29:13Z</dcterms:created>
  <dcterms:modified xsi:type="dcterms:W3CDTF">2022-08-13T23:28:39Z</dcterms:modified>
</cp:coreProperties>
</file>